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8" yWindow="120" windowWidth="21216" windowHeight="10344"/>
  </bookViews>
  <sheets>
    <sheet name="RAND_UCLA" sheetId="5" r:id="rId1"/>
  </sheets>
  <calcPr calcId="145621"/>
</workbook>
</file>

<file path=xl/calcChain.xml><?xml version="1.0" encoding="utf-8"?>
<calcChain xmlns="http://schemas.openxmlformats.org/spreadsheetml/2006/main">
  <c r="F36" i="5" l="1"/>
  <c r="F18" i="5"/>
  <c r="E25" i="5" l="1"/>
  <c r="E24" i="5"/>
  <c r="E7" i="5"/>
  <c r="E6" i="5"/>
  <c r="D18" i="5" l="1"/>
  <c r="D35" i="5" l="1"/>
  <c r="C23" i="5" l="1"/>
  <c r="C27" i="5"/>
  <c r="C31" i="5"/>
  <c r="C28" i="5"/>
  <c r="C29" i="5"/>
  <c r="C26" i="5"/>
  <c r="C30" i="5"/>
  <c r="C24" i="5"/>
  <c r="C32" i="5"/>
  <c r="C25" i="5"/>
  <c r="C33" i="5"/>
  <c r="C34" i="5"/>
  <c r="D17" i="5"/>
  <c r="C5" i="5" l="1"/>
  <c r="C7" i="5"/>
  <c r="C6" i="5"/>
  <c r="E28" i="5"/>
  <c r="C15" i="5"/>
  <c r="C11" i="5"/>
  <c r="C14" i="5"/>
  <c r="C10" i="5"/>
  <c r="C13" i="5"/>
  <c r="C9" i="5"/>
  <c r="C16" i="5"/>
  <c r="C12" i="5"/>
  <c r="C8" i="5"/>
  <c r="E27" i="5"/>
  <c r="E10" i="5"/>
  <c r="E9" i="5"/>
  <c r="E29" i="5" l="1"/>
  <c r="E31" i="5" s="1"/>
  <c r="E11" i="5"/>
  <c r="E13" i="5" s="1"/>
  <c r="G36" i="5" l="1"/>
  <c r="G18" i="5"/>
  <c r="D36" i="5"/>
</calcChain>
</file>

<file path=xl/sharedStrings.xml><?xml version="1.0" encoding="utf-8"?>
<sst xmlns="http://schemas.openxmlformats.org/spreadsheetml/2006/main" count="32" uniqueCount="18">
  <si>
    <t>Lower</t>
    <phoneticPr fontId="1"/>
  </si>
  <si>
    <t>Upper</t>
    <phoneticPr fontId="1"/>
  </si>
  <si>
    <t>IPR=</t>
    <phoneticPr fontId="1"/>
  </si>
  <si>
    <t>IPR CP</t>
    <phoneticPr fontId="1"/>
  </si>
  <si>
    <t>Asymmetry index</t>
    <phoneticPr fontId="1"/>
  </si>
  <si>
    <t>IPRAS</t>
    <phoneticPr fontId="1"/>
  </si>
  <si>
    <t>*</t>
    <phoneticPr fontId="1"/>
  </si>
  <si>
    <t>IPR_CP</t>
    <phoneticPr fontId="1"/>
  </si>
  <si>
    <t>RAND/UCLA</t>
    <phoneticPr fontId="1"/>
  </si>
  <si>
    <t>example-1</t>
    <phoneticPr fontId="1"/>
  </si>
  <si>
    <t>median</t>
    <phoneticPr fontId="1"/>
  </si>
  <si>
    <t>mean abs deviation</t>
    <phoneticPr fontId="1"/>
  </si>
  <si>
    <t>example-2</t>
    <phoneticPr fontId="1"/>
  </si>
  <si>
    <t>Judge</t>
    <phoneticPr fontId="1"/>
  </si>
  <si>
    <t>Disagreement Index</t>
    <phoneticPr fontId="1"/>
  </si>
  <si>
    <t>http://www.rand.org/content/dam/rand/pubs/monograph_reports/2011/MR1269.pdf</t>
  </si>
  <si>
    <t>panel</t>
    <phoneticPr fontId="1"/>
  </si>
  <si>
    <t>#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</si>
</sst>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0.00_);[Red]\(0.0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7" fontId="6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left" vertical="center"/>
    </xf>
    <xf numFmtId="177" fontId="6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left" vertical="center"/>
    </xf>
    <xf numFmtId="176" fontId="0" fillId="5" borderId="0" xfId="0" applyNumberFormat="1" applyFont="1" applyFill="1">
      <alignment vertical="center"/>
    </xf>
    <xf numFmtId="176" fontId="0" fillId="5" borderId="0" xfId="0" applyNumberFormat="1" applyFont="1" applyFill="1" applyAlignment="1">
      <alignment horizontal="right" vertical="center"/>
    </xf>
    <xf numFmtId="0" fontId="0" fillId="5" borderId="0" xfId="0" applyFont="1" applyFill="1" applyAlignment="1">
      <alignment horizontal="right" vertical="center"/>
    </xf>
    <xf numFmtId="176" fontId="5" fillId="5" borderId="0" xfId="0" applyNumberFormat="1" applyFont="1" applyFill="1">
      <alignment vertical="center"/>
    </xf>
    <xf numFmtId="177" fontId="5" fillId="5" borderId="0" xfId="0" applyNumberFormat="1" applyFont="1" applyFill="1">
      <alignment vertical="center"/>
    </xf>
    <xf numFmtId="178" fontId="0" fillId="5" borderId="0" xfId="0" applyNumberFormat="1" applyFont="1" applyFill="1">
      <alignment vertical="center"/>
    </xf>
    <xf numFmtId="178" fontId="5" fillId="5" borderId="0" xfId="0" applyNumberFormat="1" applyFont="1" applyFill="1">
      <alignment vertical="center"/>
    </xf>
    <xf numFmtId="0" fontId="9" fillId="0" borderId="0" xfId="1" applyFont="1" applyFill="1" applyAlignment="1" applyProtection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5" fillId="4" borderId="1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11" fillId="0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12"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441960</xdr:colOff>
      <xdr:row>4</xdr:row>
      <xdr:rowOff>0</xdr:rowOff>
    </xdr:from>
    <xdr:to>
      <xdr:col>10</xdr:col>
      <xdr:colOff>106934</xdr:colOff>
      <xdr:row>9</xdr:row>
      <xdr:rowOff>83900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143000"/>
          <a:ext cx="2933954" cy="922100"/>
        </a:xfrm>
        <a:prstGeom prst="rect">
          <a:avLst/>
        </a:prstGeom>
      </xdr:spPr>
    </xdr:pic>
    <xdr:clientData/>
  </xdr:twoCellAnchor>
  <xdr:twoCellAnchor editAs="oneCell">
    <xdr:from>
      <xdr:col>5</xdr:col>
      <xdr:colOff>327660</xdr:colOff>
      <xdr:row>21</xdr:row>
      <xdr:rowOff>76540</xdr:rowOff>
    </xdr:from>
    <xdr:to>
      <xdr:col>9</xdr:col>
      <xdr:colOff>297180</xdr:colOff>
      <xdr:row>26</xdr:row>
      <xdr:rowOff>38207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6620" y="4138000"/>
          <a:ext cx="2636520" cy="815107"/>
        </a:xfrm>
        <a:prstGeom prst="rect">
          <a:avLst/>
        </a:prstGeom>
      </xdr:spPr>
    </xdr:pic>
    <xdr:clientData/>
  </xdr:twoCellAnchor>
  <xdr:twoCellAnchor>
    <xdr:from>
      <xdr:col>3</xdr:col>
      <xdr:colOff>548640</xdr:colOff>
      <xdr:row>0</xdr:row>
      <xdr:rowOff>30480</xdr:rowOff>
    </xdr:from>
    <xdr:to>
      <xdr:col>5</xdr:col>
      <xdr:colOff>502920</xdr:colOff>
      <xdr:row>0</xdr:row>
      <xdr:rowOff>373380</xdr:rowOff>
    </xdr:to>
    <xdr:sp macro="" textlink="">
      <xdr:nvSpPr>
        <xdr:cNvPr id="2" name="角丸四角形吹き出し 1"/>
        <xdr:cNvSpPr/>
      </xdr:nvSpPr>
      <xdr:spPr>
        <a:xfrm>
          <a:off x="2240280" y="30480"/>
          <a:ext cx="1630680" cy="342900"/>
        </a:xfrm>
        <a:prstGeom prst="wedgeRoundRectCallout">
          <a:avLst>
            <a:gd name="adj1" fmla="val -25693"/>
            <a:gd name="adj2" fmla="val 74855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オレンジ色のセルに入力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nd.org/content/dam/rand/pubs/monograph_reports/2011/MR12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pane ySplit="2" topLeftCell="A14" activePane="bottomLeft" state="frozen"/>
      <selection pane="bottomLeft" activeCell="K33" sqref="K33"/>
    </sheetView>
  </sheetViews>
  <sheetFormatPr defaultColWidth="8.77734375" defaultRowHeight="14.4"/>
  <cols>
    <col min="1" max="1" width="3.77734375" style="25" customWidth="1"/>
    <col min="2" max="2" width="15.109375" style="1" customWidth="1"/>
    <col min="3" max="3" width="5.77734375" style="31" customWidth="1"/>
    <col min="4" max="4" width="16.6640625" style="2" customWidth="1"/>
    <col min="5" max="5" width="7.77734375" style="1" customWidth="1"/>
    <col min="6" max="6" width="19.21875" style="1" customWidth="1"/>
    <col min="7" max="7" width="6.6640625" style="1" customWidth="1"/>
    <col min="8" max="8" width="4.21875" style="1" customWidth="1"/>
    <col min="9" max="16384" width="8.77734375" style="1"/>
  </cols>
  <sheetData>
    <row r="1" spans="1:11" ht="31.8" customHeight="1">
      <c r="B1" s="6" t="s">
        <v>8</v>
      </c>
      <c r="C1" s="6"/>
      <c r="D1" s="6"/>
      <c r="E1" s="6"/>
      <c r="F1" s="6"/>
      <c r="G1" s="6"/>
      <c r="H1" s="6"/>
      <c r="I1" s="6"/>
      <c r="J1" s="6"/>
      <c r="K1" s="6"/>
    </row>
    <row r="2" spans="1:11" s="3" customFormat="1" ht="23.4" customHeight="1">
      <c r="A2" s="26"/>
      <c r="B2" s="24" t="s">
        <v>15</v>
      </c>
      <c r="C2" s="27"/>
      <c r="D2" s="5"/>
    </row>
    <row r="3" spans="1:11" s="3" customFormat="1" ht="14.4" customHeight="1">
      <c r="A3" s="26" t="s">
        <v>16</v>
      </c>
      <c r="C3" s="27"/>
      <c r="D3" s="5"/>
    </row>
    <row r="4" spans="1:11" s="8" customFormat="1" ht="20.399999999999999" customHeight="1">
      <c r="A4" s="26" t="s">
        <v>17</v>
      </c>
      <c r="B4" s="3" t="s">
        <v>9</v>
      </c>
      <c r="C4" s="28"/>
      <c r="D4" s="9"/>
    </row>
    <row r="5" spans="1:11" s="4" customFormat="1" ht="13.2">
      <c r="A5" s="25">
        <v>1</v>
      </c>
      <c r="B5" s="10">
        <v>1</v>
      </c>
      <c r="C5" s="29">
        <f t="shared" ref="C5:C7" si="0">ABS($D$17-B5)</f>
        <v>3.5</v>
      </c>
      <c r="D5" s="11"/>
      <c r="E5" s="8"/>
      <c r="F5" s="8"/>
    </row>
    <row r="6" spans="1:11" s="4" customFormat="1" ht="13.2">
      <c r="A6" s="25">
        <v>2</v>
      </c>
      <c r="B6" s="10">
        <v>1</v>
      </c>
      <c r="C6" s="29">
        <f t="shared" si="0"/>
        <v>3.5</v>
      </c>
      <c r="D6" s="17" t="s">
        <v>0</v>
      </c>
      <c r="E6" s="18">
        <f>PERCENTILE(B5:B16,0.3)</f>
        <v>2.2999999999999998</v>
      </c>
      <c r="F6" s="8"/>
    </row>
    <row r="7" spans="1:11" s="4" customFormat="1" ht="13.2">
      <c r="A7" s="25">
        <v>3</v>
      </c>
      <c r="B7" s="10">
        <v>1</v>
      </c>
      <c r="C7" s="29">
        <f t="shared" si="0"/>
        <v>3.5</v>
      </c>
      <c r="D7" s="17" t="s">
        <v>1</v>
      </c>
      <c r="E7" s="19">
        <f>PERCENTILE(B5:B16,0.7)</f>
        <v>6</v>
      </c>
      <c r="F7" s="8"/>
    </row>
    <row r="8" spans="1:11" s="4" customFormat="1" ht="13.2">
      <c r="A8" s="25">
        <v>4</v>
      </c>
      <c r="B8" s="10">
        <v>2</v>
      </c>
      <c r="C8" s="29">
        <f t="shared" ref="C8:C16" si="1">ABS($D$17-B8)</f>
        <v>2.5</v>
      </c>
      <c r="D8" s="20"/>
      <c r="E8" s="21"/>
    </row>
    <row r="9" spans="1:11" s="4" customFormat="1" ht="13.2">
      <c r="A9" s="25">
        <v>5</v>
      </c>
      <c r="B9" s="10">
        <v>3</v>
      </c>
      <c r="C9" s="29">
        <f t="shared" si="1"/>
        <v>1.5</v>
      </c>
      <c r="D9" s="20" t="s">
        <v>2</v>
      </c>
      <c r="E9" s="21">
        <f>E7-E6</f>
        <v>3.7</v>
      </c>
      <c r="F9" s="4" t="s">
        <v>6</v>
      </c>
    </row>
    <row r="10" spans="1:11" s="4" customFormat="1" ht="13.2">
      <c r="A10" s="25">
        <v>6</v>
      </c>
      <c r="B10" s="10">
        <v>3</v>
      </c>
      <c r="C10" s="29">
        <f t="shared" si="1"/>
        <v>1.5</v>
      </c>
      <c r="D10" s="17" t="s">
        <v>3</v>
      </c>
      <c r="E10" s="22">
        <f>(E6+E7)/2</f>
        <v>4.1500000000000004</v>
      </c>
    </row>
    <row r="11" spans="1:11" s="4" customFormat="1" ht="13.2">
      <c r="A11" s="25">
        <v>7</v>
      </c>
      <c r="B11" s="10">
        <v>6</v>
      </c>
      <c r="C11" s="29">
        <f t="shared" si="1"/>
        <v>1.5</v>
      </c>
      <c r="D11" s="17" t="s">
        <v>4</v>
      </c>
      <c r="E11" s="22">
        <f>ABS(5-E10)</f>
        <v>0.84999999999999964</v>
      </c>
    </row>
    <row r="12" spans="1:11" s="4" customFormat="1" ht="13.2">
      <c r="A12" s="25">
        <v>8</v>
      </c>
      <c r="B12" s="10">
        <v>6</v>
      </c>
      <c r="C12" s="29">
        <f t="shared" si="1"/>
        <v>1.5</v>
      </c>
      <c r="D12" s="20"/>
      <c r="E12" s="21"/>
    </row>
    <row r="13" spans="1:11" s="4" customFormat="1" ht="13.2">
      <c r="A13" s="25">
        <v>9</v>
      </c>
      <c r="B13" s="10">
        <v>6</v>
      </c>
      <c r="C13" s="29">
        <f t="shared" si="1"/>
        <v>1.5</v>
      </c>
      <c r="D13" s="20" t="s">
        <v>5</v>
      </c>
      <c r="E13" s="23">
        <f>2.35+(1.5*E11)</f>
        <v>3.6249999999999996</v>
      </c>
      <c r="F13" s="4" t="s">
        <v>6</v>
      </c>
    </row>
    <row r="14" spans="1:11" s="4" customFormat="1" ht="13.2">
      <c r="A14" s="25">
        <v>10</v>
      </c>
      <c r="B14" s="10">
        <v>6</v>
      </c>
      <c r="C14" s="29">
        <f t="shared" si="1"/>
        <v>1.5</v>
      </c>
      <c r="D14" s="20"/>
      <c r="E14" s="21"/>
    </row>
    <row r="15" spans="1:11" s="4" customFormat="1" ht="13.2">
      <c r="A15" s="25">
        <v>11</v>
      </c>
      <c r="B15" s="10">
        <v>8</v>
      </c>
      <c r="C15" s="29">
        <f t="shared" si="1"/>
        <v>3.5</v>
      </c>
      <c r="D15" s="20"/>
      <c r="E15" s="21"/>
    </row>
    <row r="16" spans="1:11" s="4" customFormat="1" ht="13.2">
      <c r="A16" s="25">
        <v>12</v>
      </c>
      <c r="B16" s="10">
        <v>8</v>
      </c>
      <c r="C16" s="29">
        <f t="shared" si="1"/>
        <v>3.5</v>
      </c>
      <c r="D16" s="11"/>
      <c r="E16" s="12"/>
    </row>
    <row r="17" spans="1:8" s="4" customFormat="1" ht="13.8" thickBot="1">
      <c r="A17" s="25"/>
      <c r="B17" s="4" t="s">
        <v>10</v>
      </c>
      <c r="C17" s="30"/>
      <c r="D17" s="16">
        <f>MEDIAN(B5:B16)</f>
        <v>4.5</v>
      </c>
      <c r="E17" s="12"/>
      <c r="F17" s="4" t="s">
        <v>13</v>
      </c>
      <c r="G17" s="7" t="s">
        <v>14</v>
      </c>
    </row>
    <row r="18" spans="1:8" s="4" customFormat="1" ht="13.8" thickBot="1">
      <c r="A18" s="25"/>
      <c r="B18" s="4" t="s">
        <v>11</v>
      </c>
      <c r="C18" s="30"/>
      <c r="D18" s="14">
        <f>AVERAGE(C5:C16)</f>
        <v>2.4166666666666665</v>
      </c>
      <c r="E18" s="12"/>
      <c r="F18" s="32" t="str">
        <f>IF(E9&gt;E13,"disagreement", "no_disagreement")</f>
        <v>disagreement</v>
      </c>
      <c r="G18" s="4">
        <f>E9/E13</f>
        <v>1.0206896551724141</v>
      </c>
      <c r="H18" s="13"/>
    </row>
    <row r="19" spans="1:8" s="4" customFormat="1" ht="13.2">
      <c r="A19" s="25"/>
      <c r="C19" s="30"/>
      <c r="D19" s="14"/>
      <c r="E19" s="12"/>
      <c r="F19" s="33"/>
      <c r="H19" s="13"/>
    </row>
    <row r="20" spans="1:8" s="4" customFormat="1" ht="13.2">
      <c r="A20" s="25"/>
      <c r="C20" s="30"/>
      <c r="D20" s="14"/>
      <c r="E20" s="12"/>
      <c r="F20" s="33"/>
      <c r="H20" s="13"/>
    </row>
    <row r="21" spans="1:8" s="4" customFormat="1" ht="13.2">
      <c r="A21" s="26" t="s">
        <v>16</v>
      </c>
      <c r="C21" s="30"/>
      <c r="D21" s="11"/>
      <c r="E21" s="12"/>
      <c r="G21" s="15"/>
      <c r="H21" s="15"/>
    </row>
    <row r="22" spans="1:8" s="4" customFormat="1">
      <c r="A22" s="25" t="s">
        <v>17</v>
      </c>
      <c r="B22" s="3" t="s">
        <v>12</v>
      </c>
      <c r="C22" s="30"/>
      <c r="D22" s="11"/>
    </row>
    <row r="23" spans="1:8" s="4" customFormat="1" ht="13.2">
      <c r="A23" s="25">
        <v>1</v>
      </c>
      <c r="B23" s="10">
        <v>1</v>
      </c>
      <c r="C23" s="30">
        <f>ABS($D$35-B23)</f>
        <v>2</v>
      </c>
      <c r="D23" s="11"/>
    </row>
    <row r="24" spans="1:8" s="4" customFormat="1" ht="13.2">
      <c r="A24" s="25">
        <v>2</v>
      </c>
      <c r="B24" s="10">
        <v>1</v>
      </c>
      <c r="C24" s="30">
        <f t="shared" ref="C24:C34" si="2">ABS($D$35-B24)</f>
        <v>2</v>
      </c>
      <c r="D24" s="17" t="s">
        <v>0</v>
      </c>
      <c r="E24" s="18">
        <f>PERCENTILE(B23:B34,0.3)</f>
        <v>2.2999999999999998</v>
      </c>
      <c r="F24" s="34"/>
    </row>
    <row r="25" spans="1:8" s="4" customFormat="1" ht="13.2">
      <c r="A25" s="25">
        <v>3</v>
      </c>
      <c r="B25" s="10">
        <v>2</v>
      </c>
      <c r="C25" s="30">
        <f t="shared" si="2"/>
        <v>1</v>
      </c>
      <c r="D25" s="17" t="s">
        <v>1</v>
      </c>
      <c r="E25" s="19">
        <f>PERCENTILE(B23:B34,0.7)</f>
        <v>5.7999999999999972</v>
      </c>
      <c r="F25" s="34"/>
    </row>
    <row r="26" spans="1:8" s="4" customFormat="1" ht="13.2">
      <c r="A26" s="25">
        <v>4</v>
      </c>
      <c r="B26" s="10">
        <v>2</v>
      </c>
      <c r="C26" s="30">
        <f t="shared" si="2"/>
        <v>1</v>
      </c>
      <c r="D26" s="20"/>
      <c r="E26" s="21"/>
    </row>
    <row r="27" spans="1:8" s="4" customFormat="1" ht="13.2">
      <c r="A27" s="25">
        <v>5</v>
      </c>
      <c r="B27" s="10">
        <v>3</v>
      </c>
      <c r="C27" s="30">
        <f t="shared" si="2"/>
        <v>0</v>
      </c>
      <c r="D27" s="20" t="s">
        <v>2</v>
      </c>
      <c r="E27" s="21">
        <f>E25-E24</f>
        <v>3.4999999999999973</v>
      </c>
      <c r="F27" s="4" t="s">
        <v>6</v>
      </c>
    </row>
    <row r="28" spans="1:8" s="4" customFormat="1" ht="13.2">
      <c r="A28" s="25">
        <v>6</v>
      </c>
      <c r="B28" s="10">
        <v>3</v>
      </c>
      <c r="C28" s="30">
        <f t="shared" si="2"/>
        <v>0</v>
      </c>
      <c r="D28" s="17" t="s">
        <v>7</v>
      </c>
      <c r="E28" s="17">
        <f>(E24+E25)/2</f>
        <v>4.0499999999999989</v>
      </c>
    </row>
    <row r="29" spans="1:8" s="4" customFormat="1" ht="13.2">
      <c r="A29" s="25">
        <v>7</v>
      </c>
      <c r="B29" s="10">
        <v>3</v>
      </c>
      <c r="C29" s="30">
        <f t="shared" si="2"/>
        <v>0</v>
      </c>
      <c r="D29" s="17" t="s">
        <v>4</v>
      </c>
      <c r="E29" s="17">
        <f>ABS(5-E28)</f>
        <v>0.95000000000000107</v>
      </c>
    </row>
    <row r="30" spans="1:8" s="4" customFormat="1" ht="13.2">
      <c r="A30" s="25">
        <v>8</v>
      </c>
      <c r="B30" s="10">
        <v>3</v>
      </c>
      <c r="C30" s="30">
        <f t="shared" si="2"/>
        <v>0</v>
      </c>
      <c r="D30" s="20"/>
      <c r="E30" s="23"/>
    </row>
    <row r="31" spans="1:8" s="4" customFormat="1" ht="13.2">
      <c r="A31" s="25">
        <v>9</v>
      </c>
      <c r="B31" s="10">
        <v>7</v>
      </c>
      <c r="C31" s="30">
        <f t="shared" si="2"/>
        <v>4</v>
      </c>
      <c r="D31" s="20" t="s">
        <v>5</v>
      </c>
      <c r="E31" s="23">
        <f>2.35+(1.5*E29)</f>
        <v>3.7750000000000017</v>
      </c>
      <c r="F31" s="4" t="s">
        <v>6</v>
      </c>
    </row>
    <row r="32" spans="1:8" s="4" customFormat="1" ht="13.2">
      <c r="A32" s="25">
        <v>10</v>
      </c>
      <c r="B32" s="10">
        <v>7</v>
      </c>
      <c r="C32" s="30">
        <f t="shared" si="2"/>
        <v>4</v>
      </c>
      <c r="D32" s="20"/>
      <c r="E32" s="21"/>
    </row>
    <row r="33" spans="1:7" s="4" customFormat="1" ht="13.2">
      <c r="A33" s="25">
        <v>11</v>
      </c>
      <c r="B33" s="10">
        <v>7</v>
      </c>
      <c r="C33" s="30">
        <f t="shared" si="2"/>
        <v>4</v>
      </c>
      <c r="D33" s="11"/>
      <c r="E33" s="12"/>
    </row>
    <row r="34" spans="1:7" s="4" customFormat="1" ht="13.2">
      <c r="A34" s="25">
        <v>12</v>
      </c>
      <c r="B34" s="10">
        <v>8</v>
      </c>
      <c r="C34" s="30">
        <f t="shared" si="2"/>
        <v>5</v>
      </c>
      <c r="D34" s="11"/>
    </row>
    <row r="35" spans="1:7" s="4" customFormat="1" ht="13.8" thickBot="1">
      <c r="A35" s="25"/>
      <c r="B35" s="4" t="s">
        <v>10</v>
      </c>
      <c r="C35" s="30"/>
      <c r="D35" s="16">
        <f>MEDIAN(B23:B34)</f>
        <v>3</v>
      </c>
      <c r="F35" s="4" t="s">
        <v>13</v>
      </c>
      <c r="G35" s="7" t="s">
        <v>14</v>
      </c>
    </row>
    <row r="36" spans="1:7" s="4" customFormat="1" ht="13.8" thickBot="1">
      <c r="A36" s="25"/>
      <c r="B36" s="4" t="s">
        <v>11</v>
      </c>
      <c r="C36" s="30"/>
      <c r="D36" s="14">
        <f>AVERAGE(C23:C34)</f>
        <v>1.9166666666666667</v>
      </c>
      <c r="F36" s="32" t="str">
        <f>IF(E27&gt;E31,"disagreement", "no_disagreement")</f>
        <v>no_disagreement</v>
      </c>
      <c r="G36" s="4">
        <f>E27/E31</f>
        <v>0.92715231788079355</v>
      </c>
    </row>
    <row r="37" spans="1:7" s="4" customFormat="1" ht="13.2">
      <c r="A37" s="25"/>
      <c r="C37" s="30"/>
      <c r="D37" s="11"/>
    </row>
  </sheetData>
  <phoneticPr fontId="1"/>
  <conditionalFormatting sqref="F18">
    <cfRule type="containsText" dxfId="7" priority="4" operator="containsText" text="disagreement">
      <formula>NOT(ISERROR(SEARCH("disagreement",F18)))</formula>
    </cfRule>
    <cfRule type="containsText" dxfId="6" priority="3" operator="containsText" text="no_disagreement">
      <formula>NOT(ISERROR(SEARCH("no_disagreement",F18)))</formula>
    </cfRule>
  </conditionalFormatting>
  <conditionalFormatting sqref="F36">
    <cfRule type="containsText" dxfId="4" priority="1" operator="containsText" text="no_disagreement">
      <formula>NOT(ISERROR(SEARCH("no_disagreement",F36)))</formula>
    </cfRule>
    <cfRule type="containsText" dxfId="5" priority="2" operator="containsText" text="disagreement">
      <formula>NOT(ISERROR(SEARCH("disagreement",F36)))</formula>
    </cfRule>
  </conditionalFormatting>
  <hyperlinks>
    <hyperlink ref="B2" r:id="rId1"/>
  </hyperlinks>
  <pageMargins left="0.75" right="0.75" top="1" bottom="1" header="0.51200000000000001" footer="0.51200000000000001"/>
  <pageSetup paperSize="9" orientation="portrait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RAND_UCLA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aihara</dc:creator>
  <cp:lastModifiedBy>aihara</cp:lastModifiedBy>
  <dcterms:created xsi:type="dcterms:W3CDTF">2012-05-22T03:55:23Z</dcterms:created>
  <dcterms:modified xsi:type="dcterms:W3CDTF">2016-01-15T08:10:31Z</dcterms:modified>
</cp:coreProperties>
</file>